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<sst xmlns="http://schemas.openxmlformats.org/spreadsheetml/2006/main" count="49" uniqueCount="44">
  <si>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Ram 3500 4x4 Crew 6'4” 6.7 liter Cummins</t>
  </si>
  <si>
    <t>Fox Mountain 235 RLS</t>
  </si>
  <si>
    <t>Truck</t>
  </si>
  <si>
    <t>Curb</t>
  </si>
  <si>
    <t>Payload</t>
  </si>
  <si>
    <t>RV Hitch</t>
  </si>
  <si>
    <t>RV Max</t>
  </si>
  <si>
    <t>Weight</t>
  </si>
  <si>
    <t>(Crew+Gear)</t>
  </si>
  <si>
    <t>GVWR</t>
  </si>
  <si>
    <t>Max Payload</t>
  </si>
  <si>
    <t>Avil Payload</t>
  </si>
  <si>
    <t>Avil GVWR</t>
  </si>
  <si>
    <t>(TC+C) GCVWR</t>
  </si>
  <si>
    <t>Avil GCVWR</t>
  </si>
  <si>
    <t>Trailering Cap</t>
  </si>
  <si>
    <t>Avil Towing</t>
  </si>
  <si>
    <t>GCVW</t>
  </si>
  <si>
    <t xml:space="preserve"> &gt; 26000 requires Class A License in Texas</t>
  </si>
  <si>
    <t>GVW</t>
  </si>
  <si>
    <t xml:space="preserve">↑ </t>
  </si>
  <si>
    <t>Fill in the baby blue squares</t>
  </si>
  <si>
    <t>The formulas total from left to right</t>
  </si>
  <si>
    <t>The Total column</t>
  </si>
  <si>
    <t>with the 4 truck stats</t>
  </si>
  <si>
    <t>will turn green if the truck</t>
  </si>
  <si>
    <t>1 payload stat</t>
  </si>
  <si>
    <t>↗</t>
  </si>
  <si>
    <t>can handle that load</t>
  </si>
  <si>
    <t>and the 2 trailer stats</t>
  </si>
  <si>
    <t>Remember to get tires rated to keep up</t>
  </si>
  <si>
    <t>GCVWR = Trailering Cap + Curb Weight</t>
  </si>
  <si>
    <t>If you cant find the Trailering Cap, use = GCVWR – Curb Weight</t>
  </si>
  <si>
    <t>If you cant find the Trailer Hitch Weight, use = GVWR * 0.15</t>
  </si>
  <si>
    <t>Stats for trucks</t>
  </si>
  <si>
    <t>https://www.caranddriver.com/ram/2500/specs/2018/ram_2500_ram-2500_2018/393643</t>
  </si>
  <si>
    <t>Stats for this RV</t>
  </si>
  <si>
    <t>http://northwoodmfg.com/5th-wheels/fox-mountain/fox-mountain-235rls-2/</t>
  </si>
  <si>
    <t>RV all tanks cap</t>
  </si>
  <si>
    <t>* Lb / gallon</t>
  </si>
  <si>
    <t>“=</t>
  </si>
  <si>
    <t>+ RV min weight</t>
  </si>
  <si>
    <t>+ LPG tanks</t>
  </si>
  <si>
    <t>min ready weight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</si>
</sst>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10"/>
      <name val="Lucida Sans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0" fillId="4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2" fillId="5" borderId="0" xfId="0" applyFont="1" applyFill="1" applyAlignment="1">
      <alignment horizontal="center"/>
    </xf>
    <xf numFmtId="164" fontId="2" fillId="6" borderId="0" xfId="0" applyFont="1" applyFill="1" applyAlignment="1">
      <alignment horizontal="center"/>
    </xf>
    <xf numFmtId="164" fontId="3" fillId="7" borderId="0" xfId="0" applyFont="1" applyFill="1" applyAlignment="1">
      <alignment horizontal="center"/>
    </xf>
    <xf numFmtId="164" fontId="4" fillId="5" borderId="0" xfId="0" applyFont="1" applyFill="1" applyAlignment="1">
      <alignment/>
    </xf>
    <xf numFmtId="164" fontId="5" fillId="0" borderId="1" xfId="0" applyFont="1" applyBorder="1" applyAlignment="1">
      <alignment/>
    </xf>
    <xf numFmtId="164" fontId="3" fillId="0" borderId="0" xfId="0" applyFont="1" applyAlignment="1">
      <alignment horizontal="right"/>
    </xf>
    <xf numFmtId="164" fontId="2" fillId="5" borderId="0" xfId="0" applyFont="1" applyFill="1" applyAlignment="1">
      <alignment horizontal="right"/>
    </xf>
    <xf numFmtId="164" fontId="0" fillId="8" borderId="0" xfId="0" applyFill="1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  <xf numFmtId="164" fontId="6" fillId="0" borderId="0" xfId="0" applyFont="1" applyBorder="1" applyAlignment="1">
      <alignment/>
    </xf>
    <xf numFmtId="164" fontId="5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een" xfId="20"/>
    <cellStyle name="Red" xfId="21"/>
    <cellStyle name="Yellow" xfId="22"/>
  </cellStyles>
  <dxfs count="3">
    <dxf>
      <font>
        <b val="0"/>
        <i val="0"/>
        <u val="none"/>
        <strike val="0"/>
        <sz val="10"/>
        <color rgb="FF000000"/>
      </font>
      <fill>
        <patternFill patternType="solid">
          <fgColor rgb="FF339966"/>
          <bgColor rgb="FF00CC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randdriver.com/ram/2500/specs/2018/ram_2500_ram-2500_2018/393643" TargetMode="External" /><Relationship Id="rId2" Type="http://schemas.openxmlformats.org/officeDocument/2006/relationships/hyperlink" Target="http://northwoodmfg.com/5th-wheels/fox-mountain/fox-mountain-235rls-2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I32" sqref="I32"/>
    </sheetView>
  </sheetViews>
  <sheetFormatPr defaultColWidth="12.57421875" defaultRowHeight="12.75"/>
  <cols>
    <col min="1" max="1" width="14.00390625" style="0" customWidth="1"/>
    <col min="2" max="2" width="6.57421875" style="0" customWidth="1"/>
    <col min="3" max="3" width="8.00390625" style="0" customWidth="1"/>
    <col min="4" max="4" width="12.57421875" style="0" customWidth="1"/>
    <col min="5" max="5" width="11.57421875" style="0" customWidth="1"/>
    <col min="6" max="6" width="7.421875" style="0" customWidth="1"/>
    <col min="7" max="7" width="7.57421875" style="0" customWidth="1"/>
    <col min="8" max="8" width="12.8515625" style="0" customWidth="1"/>
    <col min="9" max="9" width="11.7109375" style="0" customWidth="1"/>
    <col min="10" max="10" width="10.8515625" style="0" customWidth="1"/>
    <col min="11" max="11" width="10.7109375" style="0" customWidth="1"/>
    <col min="12" max="12" width="11.00390625" style="0" customWidth="1"/>
    <col min="13" max="13" width="11.57421875" style="0" customWidth="1"/>
    <col min="14" max="14" width="11.7109375" style="0" customWidth="1"/>
    <col min="15" max="16384" width="11.57421875" style="0" customWidth="1"/>
  </cols>
  <sheetData>
    <row r="1" spans="1:8" ht="12.75">
      <c r="A1" t="s">
        <v>0</v>
      </c>
      <c r="F1" s="1" t="s">
        <v>1</v>
      </c>
      <c r="H1" s="1"/>
    </row>
    <row r="2" spans="1:6" ht="12.75">
      <c r="A2" s="2" t="s">
        <v>2</v>
      </c>
      <c r="B2" s="2"/>
      <c r="C2" s="2" t="s">
        <v>3</v>
      </c>
      <c r="D2" s="3" t="s">
        <v>4</v>
      </c>
      <c r="E2" s="4" t="s">
        <v>5</v>
      </c>
      <c r="F2" s="4" t="s">
        <v>6</v>
      </c>
    </row>
    <row r="3" spans="1:6" ht="12.75">
      <c r="A3" s="5"/>
      <c r="B3" s="2"/>
      <c r="C3" s="2" t="s">
        <v>7</v>
      </c>
      <c r="D3" s="3" t="s">
        <v>8</v>
      </c>
      <c r="E3" s="4" t="s">
        <v>7</v>
      </c>
      <c r="F3" s="4" t="s">
        <v>9</v>
      </c>
    </row>
    <row r="4" spans="1:8" ht="12.75">
      <c r="A4" s="5"/>
      <c r="B4" s="2"/>
      <c r="C4" s="6">
        <v>8100</v>
      </c>
      <c r="D4" s="6">
        <v>750</v>
      </c>
      <c r="E4" s="6">
        <v>1905</v>
      </c>
      <c r="F4" s="6">
        <v>11500</v>
      </c>
      <c r="H4" s="7"/>
    </row>
    <row r="5" spans="1:8" ht="12.75">
      <c r="A5" s="8" t="s">
        <v>10</v>
      </c>
      <c r="B5" s="6">
        <v>4070</v>
      </c>
      <c r="C5" s="9"/>
      <c r="D5" s="10">
        <f>-D4</f>
        <v>-750</v>
      </c>
      <c r="E5" s="10">
        <f>-E4</f>
        <v>-1905</v>
      </c>
      <c r="F5" s="9"/>
      <c r="G5">
        <f>SUM(B5:F5)</f>
        <v>1415</v>
      </c>
      <c r="H5" s="11" t="s">
        <v>11</v>
      </c>
    </row>
    <row r="6" spans="1:8" ht="12.75">
      <c r="A6" s="8" t="s">
        <v>9</v>
      </c>
      <c r="B6" s="6">
        <v>11700</v>
      </c>
      <c r="C6" s="10">
        <f>-C4</f>
        <v>-8100</v>
      </c>
      <c r="D6" s="10">
        <f>-D4</f>
        <v>-750</v>
      </c>
      <c r="E6" s="10">
        <f>-E4</f>
        <v>-1905</v>
      </c>
      <c r="F6" s="9"/>
      <c r="G6">
        <f>SUM(B6:F6)</f>
        <v>945</v>
      </c>
      <c r="H6" s="11" t="s">
        <v>12</v>
      </c>
    </row>
    <row r="7" spans="1:8" ht="12.75">
      <c r="A7" s="8" t="s">
        <v>13</v>
      </c>
      <c r="B7" s="12">
        <f>B8+C4</f>
        <v>25300</v>
      </c>
      <c r="C7" s="10">
        <f>-C4</f>
        <v>-8100</v>
      </c>
      <c r="D7" s="10">
        <f>-D4</f>
        <v>-750</v>
      </c>
      <c r="E7" s="9"/>
      <c r="F7" s="10">
        <f>-F4</f>
        <v>-11500</v>
      </c>
      <c r="G7">
        <f>SUM(B7:F7)</f>
        <v>4950</v>
      </c>
      <c r="H7" s="11" t="s">
        <v>14</v>
      </c>
    </row>
    <row r="8" spans="1:8" ht="12.75">
      <c r="A8" s="8" t="s">
        <v>15</v>
      </c>
      <c r="B8" s="6">
        <v>17200</v>
      </c>
      <c r="C8" s="9"/>
      <c r="D8" s="9"/>
      <c r="E8" s="9"/>
      <c r="F8" s="10">
        <f>-F4</f>
        <v>-11500</v>
      </c>
      <c r="G8">
        <f>SUM(B8:F8)</f>
        <v>5700</v>
      </c>
      <c r="H8" s="11" t="s">
        <v>16</v>
      </c>
    </row>
    <row r="9" spans="2:9" ht="12.75">
      <c r="B9" s="9"/>
      <c r="C9" s="10">
        <f>C4</f>
        <v>8100</v>
      </c>
      <c r="D9" s="10">
        <f>D4</f>
        <v>750</v>
      </c>
      <c r="E9" s="9"/>
      <c r="F9" s="10">
        <f>F4</f>
        <v>11500</v>
      </c>
      <c r="G9">
        <f>SUM(B9:F9)</f>
        <v>20350</v>
      </c>
      <c r="H9" s="11" t="s">
        <v>17</v>
      </c>
      <c r="I9" t="s">
        <v>18</v>
      </c>
    </row>
    <row r="10" spans="2:8" ht="12.75">
      <c r="B10" s="9"/>
      <c r="C10" s="10">
        <f>C4</f>
        <v>8100</v>
      </c>
      <c r="D10" s="10">
        <f>D4</f>
        <v>750</v>
      </c>
      <c r="E10" s="10">
        <f>E4</f>
        <v>1905</v>
      </c>
      <c r="F10" s="9"/>
      <c r="G10">
        <f>SUM(C10:F10)</f>
        <v>10755</v>
      </c>
      <c r="H10" s="11" t="s">
        <v>19</v>
      </c>
    </row>
    <row r="12" spans="2:7" ht="12.75">
      <c r="B12" s="13" t="s">
        <v>20</v>
      </c>
      <c r="D12" s="14" t="s">
        <v>20</v>
      </c>
      <c r="G12" s="15" t="s">
        <v>20</v>
      </c>
    </row>
    <row r="13" spans="1:7" ht="12.75">
      <c r="A13" s="16" t="s">
        <v>21</v>
      </c>
      <c r="D13" t="s">
        <v>22</v>
      </c>
      <c r="G13" s="17" t="s">
        <v>23</v>
      </c>
    </row>
    <row r="14" spans="1:7" ht="12.75">
      <c r="A14" s="16" t="s">
        <v>24</v>
      </c>
      <c r="G14" s="17" t="s">
        <v>25</v>
      </c>
    </row>
    <row r="15" spans="1:7" ht="12.75">
      <c r="A15" s="16" t="s">
        <v>26</v>
      </c>
      <c r="B15" s="16" t="s">
        <v>27</v>
      </c>
      <c r="G15" s="17" t="s">
        <v>28</v>
      </c>
    </row>
    <row r="16" spans="1:7" ht="12.75">
      <c r="A16" s="16" t="s">
        <v>29</v>
      </c>
      <c r="C16" s="16" t="s">
        <v>27</v>
      </c>
      <c r="G16" s="18" t="s">
        <v>30</v>
      </c>
    </row>
    <row r="18" ht="12.75">
      <c r="A18" t="s">
        <v>31</v>
      </c>
    </row>
    <row r="19" ht="12.75">
      <c r="A19" t="s">
        <v>32</v>
      </c>
    </row>
    <row r="20" ht="12.75">
      <c r="A20" t="s">
        <v>33</v>
      </c>
    </row>
    <row r="23" spans="1:3" ht="12.75">
      <c r="A23" t="s">
        <v>34</v>
      </c>
      <c r="C23" s="19" t="s">
        <v>35</v>
      </c>
    </row>
    <row r="24" spans="1:3" ht="12.75">
      <c r="A24" t="s">
        <v>36</v>
      </c>
      <c r="C24" s="19" t="s">
        <v>37</v>
      </c>
    </row>
    <row r="27" spans="1:2" ht="12.75">
      <c r="A27" t="s">
        <v>38</v>
      </c>
      <c r="B27">
        <v>137</v>
      </c>
    </row>
    <row r="28" spans="1:2" ht="12.75">
      <c r="A28" t="s">
        <v>39</v>
      </c>
      <c r="B28" s="20">
        <v>8.34</v>
      </c>
    </row>
    <row r="29" spans="1:2" ht="12.75">
      <c r="A29" t="s">
        <v>40</v>
      </c>
      <c r="B29" s="10">
        <f>B27*B28</f>
        <v>1142.58</v>
      </c>
    </row>
    <row r="30" spans="1:2" ht="12.75">
      <c r="A30" t="s">
        <v>41</v>
      </c>
      <c r="B30">
        <v>8310</v>
      </c>
    </row>
    <row r="31" spans="1:2" ht="12.75">
      <c r="A31" t="s">
        <v>42</v>
      </c>
      <c r="B31" s="20">
        <v>60</v>
      </c>
    </row>
    <row r="32" spans="1:2" ht="12.75">
      <c r="A32" t="s">
        <v>43</v>
      </c>
      <c r="B32" s="10">
        <f>SUM(B29:B31)</f>
        <v>9512.58</v>
      </c>
    </row>
  </sheetData>
  <sheetProtection selectLockedCells="1" selectUnlockedCells="1"/>
  <conditionalFormatting sqref="G5:G8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G9">
    <cfRule type="cellIs" priority="3" dxfId="0" operator="lessThan" stopIfTrue="1">
      <formula>26000</formula>
    </cfRule>
    <cfRule type="cellIs" priority="4" dxfId="2" operator="greaterThan" stopIfTrue="1">
      <formula>26000</formula>
    </cfRule>
  </conditionalFormatting>
  <conditionalFormatting sqref="G10">
    <cfRule type="cellIs" priority="5" dxfId="0" operator="lessThan" stopIfTrue="1">
      <formula>Sheet1!$B$6</formula>
    </cfRule>
    <cfRule type="cellIs" priority="6" dxfId="1" operator="greaterThan" stopIfTrue="1">
      <formula>Sheet1!$B$6</formula>
    </cfRule>
  </conditionalFormatting>
  <hyperlinks>
    <hyperlink ref="C23" r:id="rId1" display="https://www.caranddriver.com/ram/2500/specs/2018/ram_2500_ram-2500_2018/393643"/>
    <hyperlink ref="C24" r:id="rId2" display="http://northwoodmfg.com/5th-wheels/fox-mountain/fox-mountain-235rls-2/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2018-07-21T02:21:48Z</dcterms:created>
  <dcterms:modified xsi:type="dcterms:W3CDTF">2019-02-09T18:39:01Z</dcterms:modified>
  <cp:category/>
  <cp:version/>
  <cp:contentType/>
  <cp:contentStatus/>
  <cp:revision>110</cp:revision>
</cp:coreProperties>
</file>